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GFS01\gkdata$\Water &amp; Omgeving\Water\Wetgeving\Zuiveringsplicht\"/>
    </mc:Choice>
  </mc:AlternateContent>
  <bookViews>
    <workbookView xWindow="0" yWindow="0" windowWidth="19200" windowHeight="6720"/>
  </bookViews>
  <sheets>
    <sheet name="Registratie (UO)" sheetId="1" r:id="rId1"/>
    <sheet name="Doelmatigheid" sheetId="2" r:id="rId2"/>
    <sheet name="Grafiek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5" i="2" l="1"/>
  <c r="D15" i="2"/>
  <c r="E15" i="2"/>
  <c r="F15" i="2"/>
  <c r="G15" i="2"/>
  <c r="H15" i="2"/>
  <c r="I15" i="2"/>
  <c r="J15" i="2"/>
  <c r="K15" i="2"/>
  <c r="L15" i="2"/>
  <c r="M15" i="2"/>
  <c r="N15" i="2"/>
  <c r="B15" i="2"/>
  <c r="C14" i="2"/>
  <c r="D14" i="2"/>
  <c r="E14" i="2"/>
  <c r="F14" i="2"/>
  <c r="G14" i="2"/>
  <c r="H14" i="2"/>
  <c r="I14" i="2"/>
  <c r="J14" i="2"/>
  <c r="K14" i="2"/>
  <c r="L14" i="2"/>
  <c r="M14" i="2"/>
  <c r="N14" i="2"/>
  <c r="B14" i="2"/>
  <c r="C12" i="2"/>
  <c r="D12" i="2"/>
  <c r="E12" i="2"/>
  <c r="F12" i="2"/>
  <c r="G12" i="2"/>
  <c r="H12" i="2"/>
  <c r="I12" i="2"/>
  <c r="J12" i="2"/>
  <c r="K12" i="2"/>
  <c r="L12" i="2"/>
  <c r="M12" i="2"/>
  <c r="N12" i="2"/>
  <c r="B12" i="2"/>
  <c r="C10" i="2"/>
  <c r="C11" i="2" s="1"/>
  <c r="D10" i="2"/>
  <c r="D11" i="2" s="1"/>
  <c r="E10" i="2"/>
  <c r="E11" i="2" s="1"/>
  <c r="F10" i="2"/>
  <c r="F11" i="2" s="1"/>
  <c r="G10" i="2"/>
  <c r="G11" i="2" s="1"/>
  <c r="H10" i="2"/>
  <c r="H11" i="2" s="1"/>
  <c r="I10" i="2"/>
  <c r="I11" i="2" s="1"/>
  <c r="J10" i="2"/>
  <c r="J11" i="2" s="1"/>
  <c r="K10" i="2"/>
  <c r="K11" i="2" s="1"/>
  <c r="L10" i="2"/>
  <c r="L11" i="2" s="1"/>
  <c r="M10" i="2"/>
  <c r="M11" i="2" s="1"/>
  <c r="N10" i="2"/>
  <c r="N11" i="2" s="1"/>
  <c r="B11" i="2"/>
  <c r="B5" i="2"/>
  <c r="B6" i="2" s="1"/>
  <c r="B4" i="2"/>
  <c r="B3" i="2"/>
  <c r="B26" i="1"/>
  <c r="O18" i="1"/>
  <c r="O19" i="1"/>
  <c r="O20" i="1"/>
  <c r="O17" i="1"/>
  <c r="N20" i="2" l="1"/>
  <c r="N23" i="2"/>
  <c r="F20" i="2"/>
  <c r="F21" i="2" s="1"/>
  <c r="F23" i="2"/>
  <c r="M20" i="2"/>
  <c r="M23" i="2"/>
  <c r="E20" i="2"/>
  <c r="E23" i="2"/>
  <c r="L20" i="2"/>
  <c r="L23" i="2"/>
  <c r="H20" i="2"/>
  <c r="H21" i="2" s="1"/>
  <c r="H23" i="2"/>
  <c r="D20" i="2"/>
  <c r="D23" i="2"/>
  <c r="J20" i="2"/>
  <c r="J23" i="2"/>
  <c r="I20" i="2"/>
  <c r="I23" i="2"/>
  <c r="B20" i="2"/>
  <c r="B21" i="2" s="1"/>
  <c r="B23" i="2"/>
  <c r="K20" i="2"/>
  <c r="K23" i="2"/>
  <c r="G20" i="2"/>
  <c r="G23" i="2"/>
  <c r="C20" i="2"/>
  <c r="C23" i="2"/>
  <c r="D17" i="2"/>
  <c r="K17" i="2"/>
  <c r="G17" i="2"/>
  <c r="C17" i="2"/>
  <c r="L17" i="2"/>
  <c r="N17" i="2"/>
  <c r="J17" i="2"/>
  <c r="F17" i="2"/>
  <c r="H17" i="2"/>
  <c r="M17" i="2"/>
  <c r="E17" i="2"/>
  <c r="J21" i="2"/>
  <c r="N21" i="2"/>
  <c r="K21" i="2"/>
  <c r="G21" i="2"/>
  <c r="C21" i="2"/>
  <c r="M21" i="2"/>
  <c r="I21" i="2"/>
  <c r="E21" i="2"/>
  <c r="L21" i="2"/>
  <c r="D21" i="2"/>
  <c r="I13" i="2"/>
  <c r="B13" i="2"/>
  <c r="I17" i="2"/>
  <c r="L13" i="2"/>
  <c r="H13" i="2"/>
  <c r="D13" i="2"/>
  <c r="K13" i="2"/>
  <c r="G13" i="2"/>
  <c r="C13" i="2"/>
  <c r="B17" i="2"/>
  <c r="B18" i="2" s="1"/>
  <c r="M13" i="2"/>
  <c r="E13" i="2"/>
  <c r="J13" i="2"/>
  <c r="F13" i="2"/>
  <c r="N13" i="2"/>
  <c r="L25" i="2" l="1"/>
  <c r="H25" i="2"/>
  <c r="D25" i="2"/>
  <c r="I25" i="2"/>
  <c r="K25" i="2"/>
  <c r="G25" i="2"/>
  <c r="C25" i="2"/>
  <c r="E25" i="2"/>
  <c r="N25" i="2"/>
  <c r="J25" i="2"/>
  <c r="F25" i="2"/>
  <c r="B25" i="2"/>
  <c r="B27" i="2" s="1"/>
  <c r="M25" i="2"/>
</calcChain>
</file>

<file path=xl/sharedStrings.xml><?xml version="1.0" encoding="utf-8"?>
<sst xmlns="http://schemas.openxmlformats.org/spreadsheetml/2006/main" count="47" uniqueCount="45">
  <si>
    <t>Periode</t>
  </si>
  <si>
    <t>Bedrijfsnaam:</t>
  </si>
  <si>
    <t>Periode:</t>
  </si>
  <si>
    <t>Vestigingsstraat:</t>
  </si>
  <si>
    <t>Vestigingsnummer:</t>
  </si>
  <si>
    <t>Vestigingspostcode:</t>
  </si>
  <si>
    <t>Vestigingsplaats:</t>
  </si>
  <si>
    <t>Waterschap:</t>
  </si>
  <si>
    <t>UO-nummer:</t>
  </si>
  <si>
    <t>Hoeveelheid hergebruikt drainagewater in m3's:</t>
  </si>
  <si>
    <t>Hoeveelheid geloosd drainagewater in m3's:</t>
  </si>
  <si>
    <t>Hoeveelheid drainagewater uit kas in m3's:</t>
  </si>
  <si>
    <t>Hoeveelheid voedingswater, watergift in m3's:</t>
  </si>
  <si>
    <t>Teeltoppervlakte (in hectare):</t>
  </si>
  <si>
    <t>Hoofdgewas:</t>
  </si>
  <si>
    <t>INVULVELD MAATWERK KWEL EN INZIJGING GRONDTEELT</t>
  </si>
  <si>
    <t>Totalen:</t>
  </si>
  <si>
    <t>INVULVELD</t>
  </si>
  <si>
    <t>FORMULE</t>
  </si>
  <si>
    <t>Vaste waarde maatwerkmodel:</t>
  </si>
  <si>
    <r>
      <t>Doelmatigheid factor (</t>
    </r>
    <r>
      <rPr>
        <b/>
        <sz val="11"/>
        <color theme="1"/>
        <rFont val="Calibri"/>
        <family val="2"/>
      </rPr>
      <t>≥)</t>
    </r>
  </si>
  <si>
    <t>VASTE WAARDE</t>
  </si>
  <si>
    <t>LEGENDA KLEUREN:</t>
  </si>
  <si>
    <t>Draai-uren zuivering per 4 weken (uren)</t>
  </si>
  <si>
    <t>Drainpercentage (%)</t>
  </si>
  <si>
    <t>Teeltoppervlak (ha):</t>
  </si>
  <si>
    <t>Watergift:</t>
  </si>
  <si>
    <t>Berekende drain teelt:</t>
  </si>
  <si>
    <t>Drainagewater uit kas:</t>
  </si>
  <si>
    <t>Berekende kwel/inzijging:</t>
  </si>
  <si>
    <t>Hergebruikt drainagewater:</t>
  </si>
  <si>
    <t>Geloosd drainagewater:</t>
  </si>
  <si>
    <t>DOELMATIGHEID FACTOR:</t>
  </si>
  <si>
    <t>Berekende benodigde zuiveringscapaciteit:</t>
  </si>
  <si>
    <t>Registratiejaar:</t>
  </si>
  <si>
    <t>VERWIJZING</t>
  </si>
  <si>
    <t>Ondoelmatig (JA/NEE):</t>
  </si>
  <si>
    <t>Ongezuiverd geloosd:</t>
  </si>
  <si>
    <t>m3's berekende drain in ongezuiverde lozing:</t>
  </si>
  <si>
    <t>Jaarpercentage ongezuiverd geloosd drain</t>
  </si>
  <si>
    <t xml:space="preserve">UITKOMSTEN BLAD MAATWERK KWEL EN INZIJGING GRONDTEELT </t>
  </si>
  <si>
    <t>Versie 15-9-2017, (DE)</t>
  </si>
  <si>
    <t>Zuiveringscapaciteit bij maatwerk (m3/u/ha)</t>
  </si>
  <si>
    <t>Zuiveringscapaciteit bij maatwerk:</t>
  </si>
  <si>
    <t>Tekort/ over t.o.v. zuiveringscapaciteit maatwerk: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</si>
</sst>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1" fillId="0" borderId="2" xfId="0" applyFont="1" applyFill="1" applyBorder="1"/>
    <xf numFmtId="0" fontId="0" fillId="4" borderId="2" xfId="0" applyFill="1" applyBorder="1"/>
    <xf numFmtId="9" fontId="0" fillId="3" borderId="2" xfId="0" applyNumberFormat="1" applyFill="1" applyBorder="1"/>
    <xf numFmtId="0" fontId="0" fillId="5" borderId="2" xfId="0" applyFill="1" applyBorder="1"/>
    <xf numFmtId="164" fontId="0" fillId="2" borderId="2" xfId="0" applyNumberFormat="1" applyFill="1" applyBorder="1"/>
    <xf numFmtId="3" fontId="0" fillId="2" borderId="2" xfId="0" applyNumberFormat="1" applyFill="1" applyBorder="1"/>
    <xf numFmtId="3" fontId="0" fillId="5" borderId="2" xfId="0" applyNumberFormat="1" applyFill="1" applyBorder="1"/>
    <xf numFmtId="1" fontId="0" fillId="2" borderId="2" xfId="0" applyNumberFormat="1" applyFill="1" applyBorder="1"/>
    <xf numFmtId="9" fontId="0" fillId="2" borderId="2" xfId="1" applyFont="1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1" fillId="5" borderId="14" xfId="0" applyFont="1" applyFill="1" applyBorder="1"/>
    <xf numFmtId="0" fontId="1" fillId="2" borderId="14" xfId="0" applyFont="1" applyFill="1" applyBorder="1"/>
    <xf numFmtId="0" fontId="0" fillId="0" borderId="14" xfId="0" applyBorder="1"/>
    <xf numFmtId="0" fontId="1" fillId="0" borderId="17" xfId="0" applyFont="1" applyBorder="1"/>
    <xf numFmtId="3" fontId="0" fillId="5" borderId="17" xfId="0" applyNumberFormat="1" applyFill="1" applyBorder="1"/>
    <xf numFmtId="3" fontId="0" fillId="2" borderId="17" xfId="0" applyNumberFormat="1" applyFill="1" applyBorder="1"/>
    <xf numFmtId="164" fontId="0" fillId="2" borderId="17" xfId="0" applyNumberFormat="1" applyFill="1" applyBorder="1"/>
    <xf numFmtId="0" fontId="1" fillId="2" borderId="14" xfId="0" applyFont="1" applyFill="1" applyBorder="1" applyAlignment="1">
      <alignment horizontal="left" wrapText="1"/>
    </xf>
    <xf numFmtId="1" fontId="0" fillId="2" borderId="17" xfId="0" applyNumberFormat="1" applyFill="1" applyBorder="1"/>
    <xf numFmtId="0" fontId="0" fillId="2" borderId="14" xfId="0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7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 lozingen</a:t>
            </a:r>
            <a:r>
              <a:rPr lang="nl-NL" baseline="0"/>
              <a:t> per periode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Doelmatigheid!$A$15</c:f>
              <c:strCache>
                <c:ptCount val="1"/>
                <c:pt idx="0">
                  <c:v>Geloosd drainagewater: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Doelmatigheid!$B$15:$N$15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4-4BBA-B595-F452479E513A}"/>
            </c:ext>
          </c:extLst>
        </c:ser>
        <c:ser>
          <c:idx val="1"/>
          <c:order val="1"/>
          <c:tx>
            <c:strRef>
              <c:f>Doelmatigheid!$A$23</c:f>
              <c:strCache>
                <c:ptCount val="1"/>
                <c:pt idx="0">
                  <c:v>Ongezuiverd geloosd: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Doelmatigheid!$B$23:$N$23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4-4BBA-B595-F452479E5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6480"/>
        <c:axId val="548630400"/>
      </c:barChart>
      <c:catAx>
        <c:axId val="548626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30400"/>
        <c:crosses val="autoZero"/>
        <c:auto val="1"/>
        <c:lblAlgn val="ctr"/>
        <c:lblOffset val="100"/>
        <c:noMultiLvlLbl val="0"/>
      </c:catAx>
      <c:valAx>
        <c:axId val="5486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</a:t>
            </a:r>
            <a:r>
              <a:rPr lang="nl-NL" baseline="0"/>
              <a:t> zuiveringscapaciteit berekend en bij maatwerk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Doelmatigheid!$A$20</c:f>
              <c:strCache>
                <c:ptCount val="1"/>
                <c:pt idx="0">
                  <c:v>Berekende benodigde zuiveringscapaciteit: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Doelmatigheid!$B$20:$N$20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C-46E4-9805-E2552987F9CE}"/>
            </c:ext>
          </c:extLst>
        </c:ser>
        <c:ser>
          <c:idx val="1"/>
          <c:order val="1"/>
          <c:tx>
            <c:strRef>
              <c:f>Doelmatigheid!$A$21</c:f>
              <c:strCache>
                <c:ptCount val="1"/>
                <c:pt idx="0">
                  <c:v>Tekort/ over t.o.v. zuiveringscapaciteit maatwerk: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Doelmatigheid!$B$21:$N$21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C-46E4-9805-E2552987F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9224"/>
        <c:axId val="548628440"/>
      </c:barChart>
      <c:catAx>
        <c:axId val="548629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8440"/>
        <c:crosses val="autoZero"/>
        <c:auto val="1"/>
        <c:lblAlgn val="ctr"/>
        <c:lblOffset val="100"/>
        <c:noMultiLvlLbl val="0"/>
      </c:catAx>
      <c:valAx>
        <c:axId val="54862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0</xdr:row>
      <xdr:rowOff>177800</xdr:rowOff>
    </xdr:from>
    <xdr:to>
      <xdr:col>15</xdr:col>
      <xdr:colOff>190499</xdr:colOff>
      <xdr:row>15</xdr:row>
      <xdr:rowOff>158750</xdr:rowOff>
    </xdr:to>
    <xdr:graphicFrame macro="">
      <xdr:nvGraphicFramePr>
        <xdr:cNvPr id="4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16</xdr:row>
      <xdr:rowOff>50800</xdr:rowOff>
    </xdr:from>
    <xdr:to>
      <xdr:col>15</xdr:col>
      <xdr:colOff>203200</xdr:colOff>
      <xdr:row>31</xdr:row>
      <xdr:rowOff>31750</xdr:rowOff>
    </xdr:to>
    <xdr:graphicFrame macro="">
      <xdr:nvGraphicFramePr>
        <xdr:cNvPr id="5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G31" sqref="G31"/>
    </sheetView>
  </sheetViews>
  <sheetFormatPr defaultRowHeight="15" x14ac:dyDescent="0.25"/>
  <cols>
    <col min="1" max="1" width="42" customWidth="1"/>
    <col min="2" max="14" width="5.5703125" customWidth="1"/>
  </cols>
  <sheetData>
    <row r="1" spans="1:15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2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x14ac:dyDescent="0.25">
      <c r="A5" s="2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x14ac:dyDescent="0.25">
      <c r="A6" s="2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x14ac:dyDescent="0.25">
      <c r="A7" s="2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5" x14ac:dyDescent="0.25">
      <c r="A8" s="2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x14ac:dyDescent="0.25">
      <c r="A9" s="2" t="s">
        <v>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x14ac:dyDescent="0.25">
      <c r="A10" s="2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2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5" x14ac:dyDescent="0.25">
      <c r="A12" s="2" t="s">
        <v>34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5" x14ac:dyDescent="0.25">
      <c r="A13" s="2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5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5" x14ac:dyDescent="0.25">
      <c r="A15" s="1"/>
      <c r="B15" s="38" t="s">
        <v>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5" x14ac:dyDescent="0.25">
      <c r="A16" s="2"/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3" t="s">
        <v>16</v>
      </c>
    </row>
    <row r="17" spans="1:15" x14ac:dyDescent="0.25">
      <c r="A17" s="2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>
        <f>SUM(B17:N17)</f>
        <v>0</v>
      </c>
    </row>
    <row r="18" spans="1:15" x14ac:dyDescent="0.25">
      <c r="A18" s="2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>
        <f t="shared" ref="O18:O20" si="0">SUM(B18:N18)</f>
        <v>0</v>
      </c>
    </row>
    <row r="19" spans="1:15" x14ac:dyDescent="0.25">
      <c r="A19" s="2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>
        <f t="shared" si="0"/>
        <v>0</v>
      </c>
    </row>
    <row r="20" spans="1:15" x14ac:dyDescent="0.25">
      <c r="A20" s="2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">
        <f t="shared" si="0"/>
        <v>0</v>
      </c>
    </row>
    <row r="21" spans="1:1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25">
      <c r="A22" s="37" t="s">
        <v>19</v>
      </c>
      <c r="B22" s="37"/>
    </row>
    <row r="23" spans="1:15" x14ac:dyDescent="0.25">
      <c r="A23" s="6" t="s">
        <v>24</v>
      </c>
      <c r="B23" s="8">
        <v>0.25</v>
      </c>
    </row>
    <row r="24" spans="1:15" x14ac:dyDescent="0.25">
      <c r="A24" s="6" t="s">
        <v>20</v>
      </c>
      <c r="B24" s="5">
        <v>1.5</v>
      </c>
    </row>
    <row r="25" spans="1:15" x14ac:dyDescent="0.25">
      <c r="A25" s="6" t="s">
        <v>42</v>
      </c>
      <c r="B25" s="5">
        <v>0.75</v>
      </c>
    </row>
    <row r="26" spans="1:15" x14ac:dyDescent="0.25">
      <c r="A26" s="6" t="s">
        <v>23</v>
      </c>
      <c r="B26" s="5">
        <f>22*7*4</f>
        <v>616</v>
      </c>
    </row>
    <row r="27" spans="1:15" x14ac:dyDescent="0.25">
      <c r="A27" s="30"/>
      <c r="B27" s="30"/>
    </row>
    <row r="28" spans="1:15" x14ac:dyDescent="0.25">
      <c r="A28" s="31"/>
      <c r="B28" s="31"/>
    </row>
    <row r="29" spans="1:15" x14ac:dyDescent="0.25">
      <c r="A29" s="6" t="s">
        <v>22</v>
      </c>
    </row>
    <row r="30" spans="1:15" x14ac:dyDescent="0.25">
      <c r="A30" s="7" t="s">
        <v>17</v>
      </c>
    </row>
    <row r="31" spans="1:15" x14ac:dyDescent="0.25">
      <c r="A31" s="4" t="s">
        <v>18</v>
      </c>
    </row>
    <row r="32" spans="1:15" x14ac:dyDescent="0.25">
      <c r="A32" s="5" t="s">
        <v>21</v>
      </c>
    </row>
    <row r="33" spans="1:1" x14ac:dyDescent="0.25">
      <c r="A33" s="9" t="s">
        <v>35</v>
      </c>
    </row>
  </sheetData>
  <mergeCells count="19">
    <mergeCell ref="A1:N1"/>
    <mergeCell ref="B12:N12"/>
    <mergeCell ref="A22:B22"/>
    <mergeCell ref="B15:N15"/>
    <mergeCell ref="B4:N4"/>
    <mergeCell ref="B5:N5"/>
    <mergeCell ref="B6:N6"/>
    <mergeCell ref="B7:N7"/>
    <mergeCell ref="B8:N8"/>
    <mergeCell ref="B9:N9"/>
    <mergeCell ref="B10:N10"/>
    <mergeCell ref="B11:N11"/>
    <mergeCell ref="B13:N13"/>
    <mergeCell ref="A14:N14"/>
    <mergeCell ref="A3:N3"/>
    <mergeCell ref="A21:O21"/>
    <mergeCell ref="A27:B27"/>
    <mergeCell ref="A28:B28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A41" sqref="A41"/>
    </sheetView>
  </sheetViews>
  <sheetFormatPr defaultRowHeight="15" x14ac:dyDescent="0.25"/>
  <cols>
    <col min="1" max="1" width="42.85546875" customWidth="1"/>
  </cols>
  <sheetData>
    <row r="1" spans="1:14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x14ac:dyDescent="0.25">
      <c r="A3" s="18" t="s">
        <v>1</v>
      </c>
      <c r="B3" s="66">
        <f>+'Registratie (UO)'!B4:N4</f>
        <v>0</v>
      </c>
      <c r="C3" s="66"/>
      <c r="D3" s="6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x14ac:dyDescent="0.25">
      <c r="A4" s="18" t="s">
        <v>14</v>
      </c>
      <c r="B4" s="66">
        <f>+'Registratie (UO)'!B11:N11</f>
        <v>0</v>
      </c>
      <c r="C4" s="66"/>
      <c r="D4" s="6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x14ac:dyDescent="0.25">
      <c r="A5" s="18" t="s">
        <v>25</v>
      </c>
      <c r="B5" s="66">
        <f>+'Registratie (UO)'!B10:N10</f>
        <v>0</v>
      </c>
      <c r="C5" s="66"/>
      <c r="D5" s="6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25">
      <c r="A6" s="19" t="s">
        <v>43</v>
      </c>
      <c r="B6" s="67">
        <f>+B5*'Registratie (UO)'!B25</f>
        <v>0</v>
      </c>
      <c r="C6" s="67"/>
      <c r="D6" s="67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x14ac:dyDescent="0.25">
      <c r="A7" s="4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50"/>
    </row>
    <row r="8" spans="1:14" x14ac:dyDescent="0.25">
      <c r="A8" s="20"/>
      <c r="B8" s="38" t="s">
        <v>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65"/>
    </row>
    <row r="9" spans="1:14" x14ac:dyDescent="0.25">
      <c r="A9" s="20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1">
        <v>13</v>
      </c>
    </row>
    <row r="10" spans="1:14" x14ac:dyDescent="0.25">
      <c r="A10" s="18" t="s">
        <v>26</v>
      </c>
      <c r="B10" s="12">
        <f>+'Registratie (UO)'!B17</f>
        <v>0</v>
      </c>
      <c r="C10" s="12">
        <f>+'Registratie (UO)'!C17</f>
        <v>0</v>
      </c>
      <c r="D10" s="12">
        <f>+'Registratie (UO)'!D17</f>
        <v>0</v>
      </c>
      <c r="E10" s="12">
        <f>+'Registratie (UO)'!E17</f>
        <v>0</v>
      </c>
      <c r="F10" s="12">
        <f>+'Registratie (UO)'!F17</f>
        <v>0</v>
      </c>
      <c r="G10" s="12">
        <f>+'Registratie (UO)'!G17</f>
        <v>0</v>
      </c>
      <c r="H10" s="12">
        <f>+'Registratie (UO)'!H17</f>
        <v>0</v>
      </c>
      <c r="I10" s="12">
        <f>+'Registratie (UO)'!I17</f>
        <v>0</v>
      </c>
      <c r="J10" s="12">
        <f>+'Registratie (UO)'!J17</f>
        <v>0</v>
      </c>
      <c r="K10" s="12">
        <f>+'Registratie (UO)'!K17</f>
        <v>0</v>
      </c>
      <c r="L10" s="12">
        <f>+'Registratie (UO)'!L17</f>
        <v>0</v>
      </c>
      <c r="M10" s="12">
        <f>+'Registratie (UO)'!M17</f>
        <v>0</v>
      </c>
      <c r="N10" s="22">
        <f>+'Registratie (UO)'!N17</f>
        <v>0</v>
      </c>
    </row>
    <row r="11" spans="1:14" x14ac:dyDescent="0.25">
      <c r="A11" s="19" t="s">
        <v>27</v>
      </c>
      <c r="B11" s="11">
        <f>+'Registratie (UO)'!$B$23*Doelmatigheid!B10</f>
        <v>0</v>
      </c>
      <c r="C11" s="11">
        <f>+'Registratie (UO)'!$B$23*Doelmatigheid!C10</f>
        <v>0</v>
      </c>
      <c r="D11" s="11">
        <f>+'Registratie (UO)'!$B$23*Doelmatigheid!D10</f>
        <v>0</v>
      </c>
      <c r="E11" s="11">
        <f>+'Registratie (UO)'!$B$23*Doelmatigheid!E10</f>
        <v>0</v>
      </c>
      <c r="F11" s="11">
        <f>+'Registratie (UO)'!$B$23*Doelmatigheid!F10</f>
        <v>0</v>
      </c>
      <c r="G11" s="11">
        <f>+'Registratie (UO)'!$B$23*Doelmatigheid!G10</f>
        <v>0</v>
      </c>
      <c r="H11" s="11">
        <f>+'Registratie (UO)'!$B$23*Doelmatigheid!H10</f>
        <v>0</v>
      </c>
      <c r="I11" s="11">
        <f>+'Registratie (UO)'!$B$23*Doelmatigheid!I10</f>
        <v>0</v>
      </c>
      <c r="J11" s="11">
        <f>+'Registratie (UO)'!$B$23*Doelmatigheid!J10</f>
        <v>0</v>
      </c>
      <c r="K11" s="11">
        <f>+'Registratie (UO)'!$B$23*Doelmatigheid!K10</f>
        <v>0</v>
      </c>
      <c r="L11" s="11">
        <f>+'Registratie (UO)'!$B$23*Doelmatigheid!L10</f>
        <v>0</v>
      </c>
      <c r="M11" s="11">
        <f>+'Registratie (UO)'!$B$23*Doelmatigheid!M10</f>
        <v>0</v>
      </c>
      <c r="N11" s="23">
        <f>+'Registratie (UO)'!$B$23*Doelmatigheid!N10</f>
        <v>0</v>
      </c>
    </row>
    <row r="12" spans="1:14" x14ac:dyDescent="0.25">
      <c r="A12" s="18" t="s">
        <v>28</v>
      </c>
      <c r="B12" s="12">
        <f>+'Registratie (UO)'!B18</f>
        <v>0</v>
      </c>
      <c r="C12" s="12">
        <f>+'Registratie (UO)'!C18</f>
        <v>0</v>
      </c>
      <c r="D12" s="12">
        <f>+'Registratie (UO)'!D18</f>
        <v>0</v>
      </c>
      <c r="E12" s="12">
        <f>+'Registratie (UO)'!E18</f>
        <v>0</v>
      </c>
      <c r="F12" s="12">
        <f>+'Registratie (UO)'!F18</f>
        <v>0</v>
      </c>
      <c r="G12" s="12">
        <f>+'Registratie (UO)'!G18</f>
        <v>0</v>
      </c>
      <c r="H12" s="12">
        <f>+'Registratie (UO)'!H18</f>
        <v>0</v>
      </c>
      <c r="I12" s="12">
        <f>+'Registratie (UO)'!I18</f>
        <v>0</v>
      </c>
      <c r="J12" s="12">
        <f>+'Registratie (UO)'!J18</f>
        <v>0</v>
      </c>
      <c r="K12" s="12">
        <f>+'Registratie (UO)'!K18</f>
        <v>0</v>
      </c>
      <c r="L12" s="12">
        <f>+'Registratie (UO)'!L18</f>
        <v>0</v>
      </c>
      <c r="M12" s="12">
        <f>+'Registratie (UO)'!M18</f>
        <v>0</v>
      </c>
      <c r="N12" s="22">
        <f>+'Registratie (UO)'!N18</f>
        <v>0</v>
      </c>
    </row>
    <row r="13" spans="1:14" x14ac:dyDescent="0.25">
      <c r="A13" s="19" t="s">
        <v>29</v>
      </c>
      <c r="B13" s="11">
        <f>IF((B12-B11)&lt;0,0,B12-B11)</f>
        <v>0</v>
      </c>
      <c r="C13" s="11">
        <f t="shared" ref="C13:M13" si="0">IF((C12-C11)&lt;0,0,C12-C11)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23">
        <f>IF((N12-N11)&lt;0,0,N12-N11)</f>
        <v>0</v>
      </c>
    </row>
    <row r="14" spans="1:14" x14ac:dyDescent="0.25">
      <c r="A14" s="18" t="s">
        <v>30</v>
      </c>
      <c r="B14" s="12">
        <f>+'Registratie (UO)'!B19</f>
        <v>0</v>
      </c>
      <c r="C14" s="12">
        <f>+'Registratie (UO)'!C19</f>
        <v>0</v>
      </c>
      <c r="D14" s="12">
        <f>+'Registratie (UO)'!D19</f>
        <v>0</v>
      </c>
      <c r="E14" s="12">
        <f>+'Registratie (UO)'!E19</f>
        <v>0</v>
      </c>
      <c r="F14" s="12">
        <f>+'Registratie (UO)'!F19</f>
        <v>0</v>
      </c>
      <c r="G14" s="12">
        <f>+'Registratie (UO)'!G19</f>
        <v>0</v>
      </c>
      <c r="H14" s="12">
        <f>+'Registratie (UO)'!H19</f>
        <v>0</v>
      </c>
      <c r="I14" s="12">
        <f>+'Registratie (UO)'!I19</f>
        <v>0</v>
      </c>
      <c r="J14" s="12">
        <f>+'Registratie (UO)'!J19</f>
        <v>0</v>
      </c>
      <c r="K14" s="12">
        <f>+'Registratie (UO)'!K19</f>
        <v>0</v>
      </c>
      <c r="L14" s="12">
        <f>+'Registratie (UO)'!L19</f>
        <v>0</v>
      </c>
      <c r="M14" s="12">
        <f>+'Registratie (UO)'!M19</f>
        <v>0</v>
      </c>
      <c r="N14" s="22">
        <f>+'Registratie (UO)'!N19</f>
        <v>0</v>
      </c>
    </row>
    <row r="15" spans="1:14" x14ac:dyDescent="0.25">
      <c r="A15" s="18" t="s">
        <v>31</v>
      </c>
      <c r="B15" s="12">
        <f>+'Registratie (UO)'!B20</f>
        <v>0</v>
      </c>
      <c r="C15" s="12">
        <f>+'Registratie (UO)'!C20</f>
        <v>0</v>
      </c>
      <c r="D15" s="12">
        <f>+'Registratie (UO)'!D20</f>
        <v>0</v>
      </c>
      <c r="E15" s="12">
        <f>+'Registratie (UO)'!E20</f>
        <v>0</v>
      </c>
      <c r="F15" s="12">
        <f>+'Registratie (UO)'!F20</f>
        <v>0</v>
      </c>
      <c r="G15" s="12">
        <f>+'Registratie (UO)'!G20</f>
        <v>0</v>
      </c>
      <c r="H15" s="12">
        <f>+'Registratie (UO)'!H20</f>
        <v>0</v>
      </c>
      <c r="I15" s="12">
        <f>+'Registratie (UO)'!I20</f>
        <v>0</v>
      </c>
      <c r="J15" s="12">
        <f>+'Registratie (UO)'!J20</f>
        <v>0</v>
      </c>
      <c r="K15" s="12">
        <f>+'Registratie (UO)'!K20</f>
        <v>0</v>
      </c>
      <c r="L15" s="12">
        <f>+'Registratie (UO)'!L20</f>
        <v>0</v>
      </c>
      <c r="M15" s="12">
        <f>+'Registratie (UO)'!M20</f>
        <v>0</v>
      </c>
      <c r="N15" s="22">
        <f>+'Registratie (UO)'!N20</f>
        <v>0</v>
      </c>
    </row>
    <row r="16" spans="1:14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x14ac:dyDescent="0.25">
      <c r="A17" s="19" t="s">
        <v>32</v>
      </c>
      <c r="B17" s="10" t="e">
        <f t="shared" ref="B17:N17" si="1">+B12/B10</f>
        <v>#DIV/0!</v>
      </c>
      <c r="C17" s="10" t="e">
        <f t="shared" si="1"/>
        <v>#DIV/0!</v>
      </c>
      <c r="D17" s="10" t="e">
        <f t="shared" si="1"/>
        <v>#DIV/0!</v>
      </c>
      <c r="E17" s="10" t="e">
        <f t="shared" si="1"/>
        <v>#DIV/0!</v>
      </c>
      <c r="F17" s="10" t="e">
        <f t="shared" si="1"/>
        <v>#DIV/0!</v>
      </c>
      <c r="G17" s="10" t="e">
        <f t="shared" si="1"/>
        <v>#DIV/0!</v>
      </c>
      <c r="H17" s="10" t="e">
        <f t="shared" si="1"/>
        <v>#DIV/0!</v>
      </c>
      <c r="I17" s="10" t="e">
        <f t="shared" si="1"/>
        <v>#DIV/0!</v>
      </c>
      <c r="J17" s="10" t="e">
        <f t="shared" si="1"/>
        <v>#DIV/0!</v>
      </c>
      <c r="K17" s="10" t="e">
        <f t="shared" si="1"/>
        <v>#DIV/0!</v>
      </c>
      <c r="L17" s="10" t="e">
        <f t="shared" si="1"/>
        <v>#DIV/0!</v>
      </c>
      <c r="M17" s="10" t="e">
        <f t="shared" si="1"/>
        <v>#DIV/0!</v>
      </c>
      <c r="N17" s="24" t="e">
        <f t="shared" si="1"/>
        <v>#DIV/0!</v>
      </c>
    </row>
    <row r="18" spans="1:14" x14ac:dyDescent="0.25">
      <c r="A18" s="19" t="s">
        <v>36</v>
      </c>
      <c r="B18" s="4" t="e">
        <f>IF(MIN(B17:N17)&gt;='Registratie (UO)'!B24,"JA","NEE")</f>
        <v>#DIV/0!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x14ac:dyDescent="0.25">
      <c r="A20" s="19" t="s">
        <v>33</v>
      </c>
      <c r="B20" s="10">
        <f>+(B15/'Registratie (UO)'!$B$26)</f>
        <v>0</v>
      </c>
      <c r="C20" s="10">
        <f>+(C15/'Registratie (UO)'!$B$26)</f>
        <v>0</v>
      </c>
      <c r="D20" s="10">
        <f>+(D15/'Registratie (UO)'!$B$26)</f>
        <v>0</v>
      </c>
      <c r="E20" s="10">
        <f>+(E15/'Registratie (UO)'!$B$26)</f>
        <v>0</v>
      </c>
      <c r="F20" s="10">
        <f>+(F15/'Registratie (UO)'!$B$26)</f>
        <v>0</v>
      </c>
      <c r="G20" s="10">
        <f>+(G15/'Registratie (UO)'!$B$26)</f>
        <v>0</v>
      </c>
      <c r="H20" s="10">
        <f>+(H15/'Registratie (UO)'!$B$26)</f>
        <v>0</v>
      </c>
      <c r="I20" s="10">
        <f>+(I15/'Registratie (UO)'!$B$26)</f>
        <v>0</v>
      </c>
      <c r="J20" s="10">
        <f>+(J15/'Registratie (UO)'!$B$26)</f>
        <v>0</v>
      </c>
      <c r="K20" s="10">
        <f>+(K15/'Registratie (UO)'!$B$26)</f>
        <v>0</v>
      </c>
      <c r="L20" s="10">
        <f>+(L15/'Registratie (UO)'!$B$26)</f>
        <v>0</v>
      </c>
      <c r="M20" s="10">
        <f>+(M15/'Registratie (UO)'!$B$26)</f>
        <v>0</v>
      </c>
      <c r="N20" s="24">
        <f>+(N15/'Registratie (UO)'!$B$26)</f>
        <v>0</v>
      </c>
    </row>
    <row r="21" spans="1:14" x14ac:dyDescent="0.25">
      <c r="A21" s="19" t="s">
        <v>44</v>
      </c>
      <c r="B21" s="10">
        <f>+$B$6-B20</f>
        <v>0</v>
      </c>
      <c r="C21" s="10">
        <f t="shared" ref="C21:N21" si="2">+$B$6-C20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24">
        <f t="shared" si="2"/>
        <v>0</v>
      </c>
    </row>
    <row r="22" spans="1:14" x14ac:dyDescent="0.25">
      <c r="A22" s="6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64"/>
    </row>
    <row r="23" spans="1:14" x14ac:dyDescent="0.25">
      <c r="A23" s="19" t="s">
        <v>37</v>
      </c>
      <c r="B23" s="11">
        <f>IF(B15-('Registratie (UO)'!$B$26*$B$6)&lt;0,0,B15-('Registratie (UO)'!$B$26*$B$6))</f>
        <v>0</v>
      </c>
      <c r="C23" s="11">
        <f>IF(C15-('Registratie (UO)'!$B$26*$B$6)&lt;0,0,C15-('Registratie (UO)'!$B$26*$B$6))</f>
        <v>0</v>
      </c>
      <c r="D23" s="11">
        <f>IF(D15-('Registratie (UO)'!$B$26*$B$6)&lt;0,0,D15-('Registratie (UO)'!$B$26*$B$6))</f>
        <v>0</v>
      </c>
      <c r="E23" s="11">
        <f>IF(E15-('Registratie (UO)'!$B$26*$B$6)&lt;0,0,E15-('Registratie (UO)'!$B$26*$B$6))</f>
        <v>0</v>
      </c>
      <c r="F23" s="11">
        <f>IF(F15-('Registratie (UO)'!$B$26*$B$6)&lt;0,0,F15-('Registratie (UO)'!$B$26*$B$6))</f>
        <v>0</v>
      </c>
      <c r="G23" s="11">
        <f>IF(G15-('Registratie (UO)'!$B$26*$B$6)&lt;0,0,G15-('Registratie (UO)'!$B$26*$B$6))</f>
        <v>0</v>
      </c>
      <c r="H23" s="11">
        <f>IF(H15-('Registratie (UO)'!$B$26*$B$6)&lt;0,0,H15-('Registratie (UO)'!$B$26*$B$6))</f>
        <v>0</v>
      </c>
      <c r="I23" s="11">
        <f>IF(I15-('Registratie (UO)'!$B$26*$B$6)&lt;0,0,I15-('Registratie (UO)'!$B$26*$B$6))</f>
        <v>0</v>
      </c>
      <c r="J23" s="11">
        <f>IF(J15-('Registratie (UO)'!$B$26*$B$6)&lt;0,0,J15-('Registratie (UO)'!$B$26*$B$6))</f>
        <v>0</v>
      </c>
      <c r="K23" s="11">
        <f>IF(K15-('Registratie (UO)'!$B$26*$B$6)&lt;0,0,K15-('Registratie (UO)'!$B$26*$B$6))</f>
        <v>0</v>
      </c>
      <c r="L23" s="11">
        <f>IF(L15-('Registratie (UO)'!$B$26*$B$6)&lt;0,0,L15-('Registratie (UO)'!$B$26*$B$6))</f>
        <v>0</v>
      </c>
      <c r="M23" s="11">
        <f>IF(M15-('Registratie (UO)'!$B$26*$B$6)&lt;0,0,M15-('Registratie (UO)'!$B$26*$B$6))</f>
        <v>0</v>
      </c>
      <c r="N23" s="11">
        <f>IF(N15-('Registratie (UO)'!$B$26*$B$6)&lt;0,0,N15-('Registratie (UO)'!$B$26*$B$6))</f>
        <v>0</v>
      </c>
    </row>
    <row r="24" spans="1:14" x14ac:dyDescent="0.25">
      <c r="A24" s="6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64"/>
    </row>
    <row r="25" spans="1:14" x14ac:dyDescent="0.25">
      <c r="A25" s="25" t="s">
        <v>38</v>
      </c>
      <c r="B25" s="13" t="e">
        <f t="shared" ref="B25:N25" si="3">(B11/B12)*B23</f>
        <v>#DIV/0!</v>
      </c>
      <c r="C25" s="13" t="e">
        <f t="shared" si="3"/>
        <v>#DIV/0!</v>
      </c>
      <c r="D25" s="13" t="e">
        <f t="shared" si="3"/>
        <v>#DIV/0!</v>
      </c>
      <c r="E25" s="13" t="e">
        <f t="shared" si="3"/>
        <v>#DIV/0!</v>
      </c>
      <c r="F25" s="13" t="e">
        <f t="shared" si="3"/>
        <v>#DIV/0!</v>
      </c>
      <c r="G25" s="13" t="e">
        <f t="shared" si="3"/>
        <v>#DIV/0!</v>
      </c>
      <c r="H25" s="13" t="e">
        <f t="shared" si="3"/>
        <v>#DIV/0!</v>
      </c>
      <c r="I25" s="13" t="e">
        <f t="shared" si="3"/>
        <v>#DIV/0!</v>
      </c>
      <c r="J25" s="13" t="e">
        <f t="shared" si="3"/>
        <v>#DIV/0!</v>
      </c>
      <c r="K25" s="13" t="e">
        <f t="shared" si="3"/>
        <v>#DIV/0!</v>
      </c>
      <c r="L25" s="13" t="e">
        <f t="shared" si="3"/>
        <v>#DIV/0!</v>
      </c>
      <c r="M25" s="13" t="e">
        <f t="shared" si="3"/>
        <v>#DIV/0!</v>
      </c>
      <c r="N25" s="26" t="e">
        <f t="shared" si="3"/>
        <v>#DIV/0!</v>
      </c>
    </row>
    <row r="26" spans="1:14" x14ac:dyDescent="0.25">
      <c r="A26" s="4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2"/>
    </row>
    <row r="27" spans="1:14" x14ac:dyDescent="0.25">
      <c r="A27" s="27" t="s">
        <v>39</v>
      </c>
      <c r="B27" s="14" t="e">
        <f>SUM(B25:N25)/SUM(B11:N11)</f>
        <v>#DIV/0!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15.75" thickBot="1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</sheetData>
  <mergeCells count="15">
    <mergeCell ref="A26:N26"/>
    <mergeCell ref="C27:N27"/>
    <mergeCell ref="A28:N28"/>
    <mergeCell ref="A7:N7"/>
    <mergeCell ref="A1:N1"/>
    <mergeCell ref="A16:N16"/>
    <mergeCell ref="A19:N19"/>
    <mergeCell ref="C18:N18"/>
    <mergeCell ref="A22:N22"/>
    <mergeCell ref="A24:N24"/>
    <mergeCell ref="B8:N8"/>
    <mergeCell ref="B3:D3"/>
    <mergeCell ref="B4:D4"/>
    <mergeCell ref="B5:D5"/>
    <mergeCell ref="B6:D6"/>
  </mergeCells>
  <conditionalFormatting sqref="B21:N21">
    <cfRule type="cellIs" dxfId="6" priority="6" operator="lessThan">
      <formula>0</formula>
    </cfRule>
  </conditionalFormatting>
  <conditionalFormatting sqref="B18">
    <cfRule type="containsText" dxfId="5" priority="5" operator="containsText" text="&quot;JA&quot;">
      <formula>NOT(ISERROR(SEARCH("""JA""",B18)))</formula>
    </cfRule>
  </conditionalFormatting>
  <conditionalFormatting sqref="B23:N23">
    <cfRule type="cellIs" dxfId="4" priority="4" operator="greaterThan">
      <formula>0</formula>
    </cfRule>
  </conditionalFormatting>
  <conditionalFormatting sqref="B25:N25">
    <cfRule type="cellIs" dxfId="3" priority="3" operator="greaterThan">
      <formula>0</formula>
    </cfRule>
  </conditionalFormatting>
  <conditionalFormatting sqref="B27">
    <cfRule type="cellIs" dxfId="2" priority="1" operator="greaterThan">
      <formula>0.1</formula>
    </cfRule>
    <cfRule type="cellIs" dxfId="1" priority="2" operator="greaterThan">
      <formula>0.1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greaterThan" id="{46452C64-1079-4629-9C4F-3E4BC4A842F0}">
            <xm:f>'Registratie (UO)'!$B$24</xm:f>
            <x14:dxf>
              <font>
                <color rgb="FF9C0006"/>
              </font>
            </x14:dxf>
          </x14:cfRule>
          <xm:sqref>B17:N17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14" sqref="R14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ma xmlns="47d31188-2f63-4e07-bca9-c0065971c949"/>
    <Vrij_x0020_Kenmerk xmlns="d0bb21e4-a1d0-4e57-88f4-a6aaa28c969e" xsi:nil="true"/>
    <Team xmlns="47d31188-2f63-4e07-bca9-c0065971c949"/>
    <Verenigingsafdeling xmlns="47d31188-2f63-4e07-bca9-c0065971c949" xsi:nil="true"/>
    <Definitief xmlns="47d31188-2f63-4e07-bca9-c0065971c949" xsi:nil="true"/>
    <Sector xmlns="47d31188-2f63-4e07-bca9-c0065971c949"/>
    <Thema xmlns="47d31188-2f63-4e07-bca9-c0065971c949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LTO Document" ma:contentTypeID="0x0101000E35FBF936B0CE42BF01678A5641B5C700FFB1AF6DA1CB244BA8747B7A77C79B83" ma:contentTypeVersion="5" ma:contentTypeDescription="" ma:contentTypeScope="" ma:versionID="103e90d1001299a493bb1792c684a133">
  <xsd:schema xmlns:xsd="http://www.w3.org/2001/XMLSchema" xmlns:xs="http://www.w3.org/2001/XMLSchema" xmlns:p="http://schemas.microsoft.com/office/2006/metadata/properties" xmlns:ns2="47d31188-2f63-4e07-bca9-c0065971c949" xmlns:ns3="d0bb21e4-a1d0-4e57-88f4-a6aaa28c969e" targetNamespace="http://schemas.microsoft.com/office/2006/metadata/properties" ma:root="true" ma:fieldsID="7315703904b05d626623437f8efa7ae5" ns2:_="" ns3:_="">
    <xsd:import namespace="47d31188-2f63-4e07-bca9-c0065971c949"/>
    <xsd:import namespace="d0bb21e4-a1d0-4e57-88f4-a6aaa28c969e"/>
    <xsd:element name="properties">
      <xsd:complexType>
        <xsd:sequence>
          <xsd:element name="documentManagement">
            <xsd:complexType>
              <xsd:all>
                <xsd:element ref="ns2:Programma" minOccurs="0"/>
                <xsd:element ref="ns2:Sector" minOccurs="0"/>
                <xsd:element ref="ns2:Team" minOccurs="0"/>
                <xsd:element ref="ns2:Thema" minOccurs="0"/>
                <xsd:element ref="ns2:Verenigingsafdeling" minOccurs="0"/>
                <xsd:element ref="ns2:Definitief" minOccurs="0"/>
                <xsd:element ref="ns3:Vrij_x0020_Kenmer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31188-2f63-4e07-bca9-c0065971c949" elementFormDefault="qualified">
    <xsd:import namespace="http://schemas.microsoft.com/office/2006/documentManagement/types"/>
    <xsd:import namespace="http://schemas.microsoft.com/office/infopath/2007/PartnerControls"/>
    <xsd:element name="Programma" ma:index="8" nillable="true" ma:displayName="Programma" ma:default="" ma:hidden="true" ma:internalName="Program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beid en goed werkgeverschap"/>
                    <xsd:enumeration value="Duurzaam ondernemen"/>
                    <xsd:enumeration value="Duurzaam ondernemen dier"/>
                    <xsd:enumeration value="Duurzaam ondernemen plant"/>
                    <xsd:enumeration value="Omgevingsbewust ondernemen"/>
                    <xsd:enumeration value="Professionalisering ondernemerschap"/>
                    <xsd:enumeration value="Realisatie kennisinfrastructuur en innovatie"/>
                    <xsd:enumeration value="Versterking marktpositie"/>
                  </xsd:restriction>
                </xsd:simpleType>
              </xsd:element>
            </xsd:sequence>
          </xsd:extension>
        </xsd:complexContent>
      </xsd:complexType>
    </xsd:element>
    <xsd:element name="Sector" ma:index="9" nillable="true" ma:displayName="Sector" ma:default="" ma:hidden="true" ma:internalName="Secto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kerbouw"/>
                    <xsd:enumeration value="Biologische Land- en Tuinbouw"/>
                    <xsd:enumeration value="Bloembollen"/>
                    <xsd:enumeration value="Boom- en vaste plantenteelt"/>
                    <xsd:enumeration value="Edelpelsdierenhouderij"/>
                    <xsd:enumeration value="Fruitteelt"/>
                    <xsd:enumeration value="Glastuinbouw"/>
                    <xsd:enumeration value="Kalverhouderij"/>
                    <xsd:enumeration value="Konijnenhouderij"/>
                    <xsd:enumeration value="Melkgeitenhouderij"/>
                    <xsd:enumeration value="Paardenhouderij"/>
                    <xsd:enumeration value="Paddestoelenteelt"/>
                    <xsd:enumeration value="Pluimveehouderij"/>
                    <xsd:enumeration value="Rundveehouderij"/>
                    <xsd:enumeration value="Schapenhouderij"/>
                    <xsd:enumeration value="Varkenshouderij"/>
                    <xsd:enumeration value="Verbrede landbouw"/>
                    <xsd:enumeration value="Vleesveehouderij"/>
                    <xsd:enumeration value="Vollegrondstuinbouw"/>
                  </xsd:restriction>
                </xsd:simpleType>
              </xsd:element>
            </xsd:sequence>
          </xsd:extension>
        </xsd:complexContent>
      </xsd:complexType>
    </xsd:element>
    <xsd:element name="Team" ma:index="10" nillable="true" ma:displayName="Team" ma:default="" ma:hidden="true" ma:internalName="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B Dier"/>
                    <xsd:enumeration value="BB Maatschappij"/>
                    <xsd:enumeration value="BB Management"/>
                    <xsd:enumeration value="BB Plant"/>
                    <xsd:enumeration value="Bedrijfsadvies"/>
                    <xsd:enumeration value="Bestuurssecretariaat"/>
                    <xsd:enumeration value="Bio Economie"/>
                    <xsd:enumeration value="Bodem en Water"/>
                    <xsd:enumeration value="Communicatie"/>
                    <xsd:enumeration value="Contentorganisatie"/>
                    <xsd:enumeration value="Detacheringen"/>
                    <xsd:enumeration value="Dier"/>
                    <xsd:enumeration value="Directie"/>
                    <xsd:enumeration value="Facilitair"/>
                    <xsd:enumeration value="Financiële Administratie"/>
                    <xsd:enumeration value="Gezondheid"/>
                    <xsd:enumeration value="HR"/>
                    <xsd:enumeration value="ICT"/>
                    <xsd:enumeration value="Landbouw &amp; Samenleving"/>
                    <xsd:enumeration value="Ledenbinding"/>
                    <xsd:enumeration value="Ledeninformatiecentrum"/>
                    <xsd:enumeration value="MA en Control"/>
                    <xsd:enumeration value="Management Bedrijfsbureau"/>
                    <xsd:enumeration value="Management M en K"/>
                    <xsd:enumeration value="Management O en S"/>
                    <xsd:enumeration value="Management V en O"/>
                    <xsd:enumeration value="Management Vereniging"/>
                    <xsd:enumeration value="Marktconcepten"/>
                    <xsd:enumeration value="MFL en Landbouw en Zorg"/>
                    <xsd:enumeration value="NCB"/>
                    <xsd:enumeration value="Omgeving"/>
                    <xsd:enumeration value="Overige expertise O en S"/>
                    <xsd:enumeration value="Overige expertise V en O"/>
                    <xsd:enumeration value="Plant"/>
                    <xsd:enumeration value="Projecten Clusters"/>
                    <xsd:enumeration value="Projecten Management"/>
                    <xsd:enumeration value="Secretariaat ZLTO"/>
                    <xsd:enumeration value="Test"/>
                    <xsd:enumeration value="Vastgoed"/>
                    <xsd:enumeration value="Verenigingsbureau"/>
                  </xsd:restriction>
                </xsd:simpleType>
              </xsd:element>
            </xsd:sequence>
          </xsd:extension>
        </xsd:complexContent>
      </xsd:complexType>
    </xsd:element>
    <xsd:element name="Thema" ma:index="11" nillable="true" ma:displayName="Thema" ma:default="" ma:hidden="true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e zaken"/>
                    <xsd:enumeration value="Kennis &amp; Innovatie"/>
                    <xsd:enumeration value="Landbouw &amp; Samenleving"/>
                    <xsd:enumeration value="Milieu"/>
                    <xsd:enumeration value="PR &amp; Communicatie"/>
                    <xsd:enumeration value="Ruimtelijke Ontwikkeling"/>
                    <xsd:enumeration value="Sociaal-Economisch Beleid"/>
                    <xsd:enumeration value="Verenigingszaken"/>
                    <xsd:enumeration value="Water"/>
                  </xsd:restriction>
                </xsd:simpleType>
              </xsd:element>
            </xsd:sequence>
          </xsd:extension>
        </xsd:complexContent>
      </xsd:complexType>
    </xsd:element>
    <xsd:element name="Verenigingsafdeling" ma:index="12" nillable="true" ma:displayName="Verenigingsafdeling" ma:default="" ma:format="Dropdown" ma:hidden="true" ma:internalName="Verenigingsafdeling">
      <xsd:simpleType>
        <xsd:restriction base="dms:Choice">
          <xsd:enumeration value="Agrarisch Schouwen Duiveland"/>
          <xsd:enumeration value="Agrarisch West Zeeuws Vlaanderen"/>
          <xsd:enumeration value="Altena Biesbosch"/>
          <xsd:enumeration value="Asten"/>
          <xsd:enumeration value="Baarle Nassau-Ulicoten"/>
          <xsd:enumeration value="Baronie Zuid-Oost"/>
          <xsd:enumeration value="Bergeijk"/>
          <xsd:enumeration value="Bergen op Zoom"/>
          <xsd:enumeration value="Bernheze"/>
          <xsd:enumeration value="Best"/>
          <xsd:enumeration value="Bladel c.a."/>
          <xsd:enumeration value="Boekel-Venhorst"/>
          <xsd:enumeration value="Borsele"/>
          <xsd:enumeration value="Boxmeer"/>
          <xsd:enumeration value="Boxtel-Liempde"/>
          <xsd:enumeration value="Breda"/>
          <xsd:enumeration value="Cranendonck"/>
          <xsd:enumeration value="Cuijk"/>
          <xsd:enumeration value="De Hilver"/>
          <xsd:enumeration value="De Leye"/>
          <xsd:enumeration value="Deurne"/>
          <xsd:enumeration value="Dommelland"/>
          <xsd:enumeration value="Dongen-Loon op Zand"/>
          <xsd:enumeration value="Drimmelen"/>
          <xsd:enumeration value="Eersel-Veldhoven"/>
          <xsd:enumeration value="Etten-Leur"/>
          <xsd:enumeration value="Gemert-Bakel"/>
          <xsd:enumeration value="Gilze-Rijen"/>
          <xsd:enumeration value="Goes"/>
          <xsd:enumeration value="Halderberge"/>
          <xsd:enumeration value="Hart van Brabant"/>
          <xsd:enumeration value="Helmond-Mierlo"/>
          <xsd:enumeration value="Hulst"/>
          <xsd:enumeration value="Kempen Zuid-Oost"/>
          <xsd:enumeration value="Laarbeek"/>
          <xsd:enumeration value="Land van Maas en Waal"/>
          <xsd:enumeration value="Landerd"/>
          <xsd:enumeration value="Maasdriel"/>
          <xsd:enumeration value="Midden Maasland"/>
          <xsd:enumeration value="Mill-Grave"/>
          <xsd:enumeration value="Moerdijk"/>
          <xsd:enumeration value="Noord Beveland"/>
          <xsd:enumeration value="Oirschot-De Beerzen"/>
          <xsd:enumeration value="Oost Zuid-Beveland"/>
          <xsd:enumeration value="Oostelijke Langstraat"/>
          <xsd:enumeration value="Oosterhout"/>
          <xsd:enumeration value="Oss"/>
          <xsd:enumeration value="Reusel-De Mierden"/>
          <xsd:enumeration value="Rijk van Nijmegen"/>
          <xsd:enumeration value="Roosendaal"/>
          <xsd:enumeration value="Rucphen"/>
          <xsd:enumeration value="Schijndel"/>
          <xsd:enumeration value="Sint Anthonis"/>
          <xsd:enumeration value="Sint Michielsgestel"/>
          <xsd:enumeration value="Someren"/>
          <xsd:enumeration value="Steenbergen-Bergen op Zoom Noord"/>
          <xsd:enumeration value="Terneuzen"/>
          <xsd:enumeration value="Tholen"/>
          <xsd:enumeration value="Uden"/>
          <xsd:enumeration value="Veghel"/>
          <xsd:enumeration value="Waalwijk-Geertruidenberg"/>
          <xsd:enumeration value="Walcheren"/>
          <xsd:enumeration value="Woensdrecht"/>
          <xsd:enumeration value="Zundert Rijsbergen"/>
        </xsd:restriction>
      </xsd:simpleType>
    </xsd:element>
    <xsd:element name="Definitief" ma:index="13" nillable="true" ma:displayName="Definitief" ma:internalName="Definitie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21e4-a1d0-4e57-88f4-a6aaa28c969e" elementFormDefault="qualified">
    <xsd:import namespace="http://schemas.microsoft.com/office/2006/documentManagement/types"/>
    <xsd:import namespace="http://schemas.microsoft.com/office/infopath/2007/PartnerControls"/>
    <xsd:element name="Vrij_x0020_Kenmerk" ma:index="14" nillable="true" ma:displayName="Vrij Kenmerk" ma:list="{656705C3-9CD0-4D99-A1BA-1C30964C658F}" ma:internalName="Vrij_x0020_Kenmerk" ma:showField="Title" ma:web="{A6DF9CDB-8DAF-4EB3-B01A-651B18617061}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2F9C8F-1A1E-4723-9494-F03982F2D4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108770-4F33-4E81-8507-6F6F20F6C245}">
  <ds:schemaRefs>
    <ds:schemaRef ds:uri="http://purl.org/dc/terms/"/>
    <ds:schemaRef ds:uri="http://schemas.openxmlformats.org/package/2006/metadata/core-properties"/>
    <ds:schemaRef ds:uri="http://purl.org/dc/dcmitype/"/>
    <ds:schemaRef ds:uri="47d31188-2f63-4e07-bca9-c0065971c949"/>
    <ds:schemaRef ds:uri="d0bb21e4-a1d0-4e57-88f4-a6aaa28c969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665575-A658-47B4-9F80-0CD3C330B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31188-2f63-4e07-bca9-c0065971c949"/>
    <ds:schemaRef ds:uri="d0bb21e4-a1d0-4e57-88f4-a6aaa28c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Registratie (UO)</vt:lpstr>
      <vt:lpstr>Doelmatigheid</vt:lpstr>
      <vt:lpstr>Grafiek</vt:lpstr>
    </vt:vector>
  </TitlesOfParts>
  <Company>ZLTO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dvempe</dc:creator>
  <cp:lastModifiedBy>Petra Eekhoff</cp:lastModifiedBy>
  <dcterms:created xsi:type="dcterms:W3CDTF">2017-09-07T09:58:01Z</dcterms:created>
  <dcterms:modified xsi:type="dcterms:W3CDTF">2017-11-23T14:58:44Z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0x0101000E35FBF936B0CE42BF01678A5641B5C700FFB1AF6DA1CB244BA8747B7A77C79B83</vt:lpwstr>
  </property>
</Properties>
</file>